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255" windowHeight="7770" activeTab="0"/>
  </bookViews>
  <sheets>
    <sheet name="pmfs" sheetId="1" r:id="rId1"/>
    <sheet name="Compare Exper. with Theory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<sst xmlns="http://schemas.openxmlformats.org/spreadsheetml/2006/main" count="32" uniqueCount="27">
  <si>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Math/Stat 511                                              February 22, 2001</t>
  </si>
  <si>
    <t>Using Excel to Compute and Plot PMF's</t>
  </si>
  <si>
    <t>Example 1</t>
  </si>
  <si>
    <t>n =</t>
  </si>
  <si>
    <t>p =</t>
  </si>
  <si>
    <t>x =</t>
  </si>
  <si>
    <t>b(n,p,x) =</t>
  </si>
  <si>
    <t>x</t>
  </si>
  <si>
    <t>b(x, 1/3)</t>
  </si>
  <si>
    <t>Example 2</t>
  </si>
  <si>
    <t>b(x,1/4)</t>
  </si>
  <si>
    <t>Example 3</t>
  </si>
  <si>
    <t xml:space="preserve">   Cumulative Binomial </t>
  </si>
  <si>
    <t>F(x)</t>
  </si>
  <si>
    <t>p=.5</t>
  </si>
  <si>
    <t>n=8</t>
  </si>
  <si>
    <t>F(x) = P(X=x)</t>
  </si>
  <si>
    <t>Example 4</t>
  </si>
  <si>
    <t>f(x)</t>
  </si>
  <si>
    <t>Sheet comparing experimental results with theory.</t>
  </si>
  <si>
    <t>Experiment   Number</t>
  </si>
  <si>
    <t>random picks</t>
  </si>
  <si>
    <t>Bin</t>
  </si>
  <si>
    <t>Frequency</t>
  </si>
  <si>
    <t>Rel Freq.</t>
  </si>
  <si>
    <t>Probability</t>
  </si>
  <si>
    <t>Predicted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</si>
</sst>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_);\(0.00\)"/>
    <numFmt numFmtId="168" formatCode="_(* #,##0.00000_);_(* \(#,##0.00000\);_(* &quot;-&quot;?????_);_(@_)"/>
    <numFmt numFmtId="169" formatCode="#,##0.000_);\(#,##0.000\)"/>
    <numFmt numFmtId="170" formatCode="0.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\ ?/2"/>
    <numFmt numFmtId="177" formatCode=".00%"/>
    <numFmt numFmtId="178" formatCode=".0%"/>
    <numFmt numFmtId="179" formatCode="0.0%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.75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3" fontId="0" fillId="0" borderId="0" xfId="0" applyNumberFormat="1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/>
    </xf>
    <xf numFmtId="0" fontId="5" fillId="2" borderId="4" xfId="0" applyFont="1" applyFill="1" applyBorder="1" applyAlignment="1" applyProtection="1">
      <alignment horizontal="center"/>
      <protection/>
    </xf>
    <xf numFmtId="2" fontId="0" fillId="0" borderId="5" xfId="0" applyNumberForma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/>
    </xf>
    <xf numFmtId="9" fontId="5" fillId="2" borderId="9" xfId="19" applyFont="1" applyFill="1" applyBorder="1" applyAlignment="1" applyProtection="1">
      <alignment vertical="center"/>
      <protection/>
    </xf>
    <xf numFmtId="0" fontId="5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166" fontId="0" fillId="0" borderId="0" xfId="15" applyNumberFormat="1" applyAlignment="1">
      <alignment horizontal="center"/>
    </xf>
    <xf numFmtId="166" fontId="0" fillId="0" borderId="0" xfId="15" applyNumberFormat="1" applyFont="1" applyAlignment="1">
      <alignment horizontal="center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169" fontId="0" fillId="0" borderId="0" xfId="15" applyNumberForma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0" fontId="0" fillId="0" borderId="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0" fontId="8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Binomial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pmfs!$B$22:$B$25</c:f>
              <c:numCache/>
            </c:numRef>
          </c:cat>
          <c:val>
            <c:numRef>
              <c:f>pmfs!$C$22:$C$25</c:f>
              <c:numCache/>
            </c:numRef>
          </c:val>
        </c:ser>
        <c:gapWidth val="0"/>
        <c:axId val="37111772"/>
        <c:axId val="65570493"/>
      </c:barChart>
      <c:catAx>
        <c:axId val="3711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0493"/>
        <c:crosses val="autoZero"/>
        <c:auto val="1"/>
        <c:lblOffset val="100"/>
        <c:noMultiLvlLbl val="0"/>
      </c:catAx>
      <c:valAx>
        <c:axId val="65570493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37111772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Binomial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pmfs!$B$35:$B$43</c:f>
              <c:numCache/>
            </c:numRef>
          </c:cat>
          <c:val>
            <c:numRef>
              <c:f>pmfs!$C$35:$C$43</c:f>
              <c:numCache/>
            </c:numRef>
          </c:val>
        </c:ser>
        <c:gapWidth val="0"/>
        <c:axId val="53263526"/>
        <c:axId val="9609687"/>
      </c:barChart>
      <c:catAx>
        <c:axId val="5326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9687"/>
        <c:crosses val="autoZero"/>
        <c:auto val="1"/>
        <c:lblOffset val="100"/>
        <c:noMultiLvlLbl val="0"/>
      </c:catAx>
      <c:valAx>
        <c:axId val="9609687"/>
        <c:scaling>
          <c:orientation val="minMax"/>
        </c:scaling>
        <c:axPos val="l"/>
        <c:delete val="0"/>
        <c:numFmt formatCode="0.00_);\(0.00\)" sourceLinked="0"/>
        <c:majorTickMark val="out"/>
        <c:minorTickMark val="none"/>
        <c:tickLblPos val="nextTo"/>
        <c:crossAx val="53263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Binomial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pmfs!$B$57:$B$65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pmfs!$C$57:$C$65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19378320"/>
        <c:axId val="40187153"/>
      </c:barChart>
      <c:catAx>
        <c:axId val="1937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7153"/>
        <c:crosses val="autoZero"/>
        <c:auto val="1"/>
        <c:lblOffset val="100"/>
        <c:noMultiLvlLbl val="0"/>
      </c:catAx>
      <c:valAx>
        <c:axId val="40187153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19378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Hypergeometric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32"/>
          <c:w val="0.878"/>
          <c:h val="0.56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pmfs!$B$89:$B$94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pmfs!$C$89:$C$94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0"/>
        <c:axId val="26140058"/>
        <c:axId val="33933931"/>
      </c:barChart>
      <c:catAx>
        <c:axId val="2614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3931"/>
        <c:crosses val="autoZero"/>
        <c:auto val="1"/>
        <c:lblOffset val="100"/>
        <c:noMultiLvlLbl val="0"/>
      </c:catAx>
      <c:valAx>
        <c:axId val="33933931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26140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Cumulative Distribution</a:t>
            </a:r>
          </a:p>
        </c:rich>
      </c:tx>
      <c:layout>
        <c:manualLayout>
          <c:xMode val="factor"/>
          <c:yMode val="factor"/>
          <c:x val="0.0347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4325"/>
          <c:w val="0.887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pmfs!$B$99:$B$104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pmfs!$C$99:$C$104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0"/>
        <c:axId val="36969924"/>
        <c:axId val="64293861"/>
      </c:barChart>
      <c:catAx>
        <c:axId val="3696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= # of successes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93861"/>
        <c:crosses val="autoZero"/>
        <c:auto val="1"/>
        <c:lblOffset val="100"/>
        <c:noMultiLvlLbl val="0"/>
      </c:catAx>
      <c:valAx>
        <c:axId val="64293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P(X &lt;= 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;(#,##0.00)" sourceLinked="0"/>
        <c:majorTickMark val="out"/>
        <c:minorTickMark val="none"/>
        <c:tickLblPos val="nextTo"/>
        <c:crossAx val="36969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Rel. Freq.</c:v>
          </c:tx>
          <c:spPr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'Compare Exper. with Theory'!$E$23:$E$31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'Compare Exper. with Theory'!$G$23:$G$31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tx>
            <c:v>Probability</c:v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'Compare Exper. with Theory'!$E$23:$E$31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'Compare Exper. with Theory'!$H$23:$H$31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80"/>
        <c:gapWidth val="30"/>
        <c:axId val="41773838"/>
        <c:axId val="40420223"/>
      </c:barChart>
      <c:catAx>
        <c:axId val="4177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20223"/>
        <c:crosses val="autoZero"/>
        <c:auto val="1"/>
        <c:lblOffset val="100"/>
        <c:noMultiLvlLbl val="0"/>
      </c:catAx>
      <c:valAx>
        <c:axId val="4042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7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75</xdr:row>
      <xdr:rowOff>28575</xdr:rowOff>
    </xdr:from>
    <xdr:to>
      <xdr:col>4</xdr:col>
      <xdr:colOff>247650</xdr:colOff>
      <xdr:row>86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2696825"/>
          <a:ext cx="32004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Hypergeometric distribution with N=15, 
N1 (# of successes) =5, a sample size 
n=10. The random variable in this case is the number of successes X in a sample of size n=10 drawn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without replacement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from a population of size N=15 with 5 successes among those values. X is distributed as 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Hypergeometric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distribution with excel call
 HYPGEOMDIST(0,10,5,15). This function is listed under the 'Insert' menu item. Excel has good help to remind you what values to substitute into the fields. 
</a:t>
          </a:r>
        </a:p>
      </xdr:txBody>
    </xdr:sp>
    <xdr:clientData/>
  </xdr:twoCellAnchor>
  <xdr:twoCellAnchor>
    <xdr:from>
      <xdr:col>3</xdr:col>
      <xdr:colOff>447675</xdr:colOff>
      <xdr:row>9</xdr:row>
      <xdr:rowOff>9525</xdr:rowOff>
    </xdr:from>
    <xdr:to>
      <xdr:col>9</xdr:col>
      <xdr:colOff>295275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2886075" y="1905000"/>
        <a:ext cx="3505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28</xdr:row>
      <xdr:rowOff>104775</xdr:rowOff>
    </xdr:from>
    <xdr:to>
      <xdr:col>10</xdr:col>
      <xdr:colOff>19050</xdr:colOff>
      <xdr:row>49</xdr:row>
      <xdr:rowOff>19050</xdr:rowOff>
    </xdr:to>
    <xdr:graphicFrame>
      <xdr:nvGraphicFramePr>
        <xdr:cNvPr id="3" name="Chart 3"/>
        <xdr:cNvGraphicFramePr/>
      </xdr:nvGraphicFramePr>
      <xdr:xfrm>
        <a:off x="2752725" y="5076825"/>
        <a:ext cx="3971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4</xdr:row>
      <xdr:rowOff>104775</xdr:rowOff>
    </xdr:from>
    <xdr:to>
      <xdr:col>5</xdr:col>
      <xdr:colOff>200025</xdr:colOff>
      <xdr:row>10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0050" y="1190625"/>
          <a:ext cx="34575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Binomial Distribution for n= 3 independent 
Bernoulli trails, with  p=1/3. Here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x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denotes the number of successes.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Excel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function is BINOMDIST(x,3,1/3,FALSE).</a:t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9</xdr:col>
      <xdr:colOff>561975</xdr:colOff>
      <xdr:row>27</xdr:row>
      <xdr:rowOff>19050</xdr:rowOff>
    </xdr:to>
    <xdr:sp>
      <xdr:nvSpPr>
        <xdr:cNvPr id="5" name="Line 5"/>
        <xdr:cNvSpPr>
          <a:spLocks/>
        </xdr:cNvSpPr>
      </xdr:nvSpPr>
      <xdr:spPr>
        <a:xfrm>
          <a:off x="9525" y="4829175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54</xdr:row>
      <xdr:rowOff>76200</xdr:rowOff>
    </xdr:from>
    <xdr:to>
      <xdr:col>9</xdr:col>
      <xdr:colOff>409575</xdr:colOff>
      <xdr:row>71</xdr:row>
      <xdr:rowOff>28575</xdr:rowOff>
    </xdr:to>
    <xdr:graphicFrame>
      <xdr:nvGraphicFramePr>
        <xdr:cNvPr id="6" name="Chart 6"/>
        <xdr:cNvGraphicFramePr/>
      </xdr:nvGraphicFramePr>
      <xdr:xfrm>
        <a:off x="2838450" y="9286875"/>
        <a:ext cx="36671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276225</xdr:colOff>
      <xdr:row>73</xdr:row>
      <xdr:rowOff>180975</xdr:rowOff>
    </xdr:from>
    <xdr:to>
      <xdr:col>9</xdr:col>
      <xdr:colOff>581025</xdr:colOff>
      <xdr:row>88</xdr:row>
      <xdr:rowOff>95250</xdr:rowOff>
    </xdr:to>
    <xdr:graphicFrame>
      <xdr:nvGraphicFramePr>
        <xdr:cNvPr id="7" name="Chart 7"/>
        <xdr:cNvGraphicFramePr/>
      </xdr:nvGraphicFramePr>
      <xdr:xfrm>
        <a:off x="3324225" y="12496800"/>
        <a:ext cx="33528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28575</xdr:colOff>
      <xdr:row>95</xdr:row>
      <xdr:rowOff>85725</xdr:rowOff>
    </xdr:from>
    <xdr:ext cx="2352675" cy="314325"/>
    <xdr:sp>
      <xdr:nvSpPr>
        <xdr:cNvPr id="8" name="TextBox 8"/>
        <xdr:cNvSpPr txBox="1">
          <a:spLocks noChangeArrowheads="1"/>
        </xdr:cNvSpPr>
      </xdr:nvSpPr>
      <xdr:spPr>
        <a:xfrm>
          <a:off x="28575" y="15992475"/>
          <a:ext cx="2352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Cumulative distribution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is </a:t>
          </a:r>
        </a:p>
      </xdr:txBody>
    </xdr:sp>
    <xdr:clientData/>
  </xdr:oneCellAnchor>
  <xdr:twoCellAnchor>
    <xdr:from>
      <xdr:col>4</xdr:col>
      <xdr:colOff>47625</xdr:colOff>
      <xdr:row>86</xdr:row>
      <xdr:rowOff>47625</xdr:rowOff>
    </xdr:from>
    <xdr:to>
      <xdr:col>10</xdr:col>
      <xdr:colOff>38100</xdr:colOff>
      <xdr:row>107</xdr:row>
      <xdr:rowOff>133350</xdr:rowOff>
    </xdr:to>
    <xdr:graphicFrame>
      <xdr:nvGraphicFramePr>
        <xdr:cNvPr id="9" name="Chart 9"/>
        <xdr:cNvGraphicFramePr/>
      </xdr:nvGraphicFramePr>
      <xdr:xfrm>
        <a:off x="3095625" y="14497050"/>
        <a:ext cx="36480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75</xdr:row>
      <xdr:rowOff>9525</xdr:rowOff>
    </xdr:from>
    <xdr:to>
      <xdr:col>4</xdr:col>
      <xdr:colOff>295275</xdr:colOff>
      <xdr:row>94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66675" y="12677775"/>
          <a:ext cx="3276600" cy="3162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28</xdr:row>
      <xdr:rowOff>28575</xdr:rowOff>
    </xdr:from>
    <xdr:to>
      <xdr:col>5</xdr:col>
      <xdr:colOff>200025</xdr:colOff>
      <xdr:row>30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04950" y="5000625"/>
          <a:ext cx="2352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 independent Bernoulli trials, p=1/4, 
X=x is the number of success.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11</xdr:row>
      <xdr:rowOff>0</xdr:rowOff>
    </xdr:from>
    <xdr:to>
      <xdr:col>9</xdr:col>
      <xdr:colOff>95250</xdr:colOff>
      <xdr:row>17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33575" y="2276475"/>
          <a:ext cx="31813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Column C is generated by a random number generator which picks successes using the binomial distribution with parameters n=8, p =1/4.     22 values are generated on this sheet. We apply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histogram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operation [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Tools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-&gt;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Data Analysis]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to this data to produce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Bin|Freq.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table. We finished by using the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Chart utility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produce the plot below.</a:t>
          </a:r>
        </a:p>
      </xdr:txBody>
    </xdr:sp>
    <xdr:clientData/>
  </xdr:twoCellAnchor>
  <xdr:twoCellAnchor>
    <xdr:from>
      <xdr:col>1</xdr:col>
      <xdr:colOff>371475</xdr:colOff>
      <xdr:row>33</xdr:row>
      <xdr:rowOff>57150</xdr:rowOff>
    </xdr:from>
    <xdr:to>
      <xdr:col>9</xdr:col>
      <xdr:colOff>9525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704850" y="5895975"/>
        <a:ext cx="4324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276225</xdr:colOff>
      <xdr:row>1</xdr:row>
      <xdr:rowOff>171450</xdr:rowOff>
    </xdr:from>
    <xdr:ext cx="5105400" cy="1323975"/>
    <xdr:sp>
      <xdr:nvSpPr>
        <xdr:cNvPr id="3" name="TextBox 3"/>
        <xdr:cNvSpPr txBox="1">
          <a:spLocks noChangeArrowheads="1"/>
        </xdr:cNvSpPr>
      </xdr:nvSpPr>
      <xdr:spPr>
        <a:xfrm>
          <a:off x="276225" y="361950"/>
          <a:ext cx="51054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sheet illustrates how a random experiment (run 22 times) compares with what is expected from the theory. The  Bin/Frequency table is a histogram which counts the number of occurances of each of the possible values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X = 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, (the number of successes - between 0 and 8 -  in the sample) for each of the 22 experiments. To obtain the Relative Frequencies, we divide the Frequency of occurance for each x by the total number of experiments run (i.e. 22). The last column is obtained from the Excel function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BINOMDIST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which may be found under the menu commands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Insert -&gt; Function Statistical.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4"/>
  <sheetViews>
    <sheetView showGridLines="0" tabSelected="1" zoomScale="85" zoomScaleNormal="85" workbookViewId="0" topLeftCell="A1">
      <selection activeCell="F2" sqref="F2"/>
    </sheetView>
  </sheetViews>
  <sheetFormatPr defaultColWidth="9.140625" defaultRowHeight="12.75"/>
  <cols>
    <col min="1" max="1" width="20.8515625" style="0" customWidth="1"/>
    <col min="2" max="2" width="6.57421875" style="0" customWidth="1"/>
  </cols>
  <sheetData>
    <row r="1" spans="1:7" ht="24.75" customHeight="1">
      <c r="A1" s="46" t="s">
        <v>0</v>
      </c>
      <c r="B1" s="46"/>
      <c r="C1" s="46"/>
      <c r="D1" s="46"/>
      <c r="E1" s="46"/>
      <c r="F1" s="46"/>
      <c r="G1" s="46"/>
    </row>
    <row r="2" spans="1:6" ht="33" customHeight="1">
      <c r="A2" s="1" t="s">
        <v>1</v>
      </c>
      <c r="B2" s="1"/>
      <c r="C2" s="1"/>
      <c r="D2" s="1"/>
      <c r="E2" s="1"/>
      <c r="F2" s="1"/>
    </row>
    <row r="4" s="3" customFormat="1" ht="15">
      <c r="A4" s="2" t="s">
        <v>2</v>
      </c>
    </row>
    <row r="6" ht="12.75">
      <c r="A6" s="4"/>
    </row>
    <row r="10" ht="12.75">
      <c r="C10" s="4"/>
    </row>
    <row r="13" spans="1:3" ht="12.75">
      <c r="A13" s="5" t="s">
        <v>3</v>
      </c>
      <c r="B13" s="6">
        <v>3</v>
      </c>
      <c r="C13" s="7"/>
    </row>
    <row r="14" spans="1:3" ht="12.75">
      <c r="A14" s="8" t="s">
        <v>4</v>
      </c>
      <c r="B14" s="9">
        <v>0.3333333333333333</v>
      </c>
      <c r="C14" s="7"/>
    </row>
    <row r="15" spans="1:3" ht="12.75">
      <c r="A15" s="10" t="s">
        <v>5</v>
      </c>
      <c r="B15" s="11">
        <v>0</v>
      </c>
      <c r="C15" s="12"/>
    </row>
    <row r="16" spans="1:3" ht="12.75">
      <c r="A16" s="44" t="s">
        <v>6</v>
      </c>
      <c r="B16" s="45"/>
      <c r="C16" s="13">
        <f>BINOMDIST(B15,B13,B14,FALSE)</f>
        <v>0.29629629629629634</v>
      </c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spans="2:3" ht="12.75">
      <c r="B21" s="14" t="s">
        <v>7</v>
      </c>
      <c r="C21" s="15" t="s">
        <v>8</v>
      </c>
    </row>
    <row r="22" spans="2:3" ht="12.75">
      <c r="B22" s="16">
        <v>0</v>
      </c>
      <c r="C22" s="17">
        <f>BINOMDIST(B22,3,$B$14,FALSE)</f>
        <v>0.29629629629629634</v>
      </c>
    </row>
    <row r="23" spans="2:3" ht="12.75">
      <c r="B23" s="16">
        <v>1</v>
      </c>
      <c r="C23" s="17">
        <f>BINOMDIST(B23,3,$B$14,FALSE)</f>
        <v>0.44444444444444453</v>
      </c>
    </row>
    <row r="24" spans="2:3" ht="12.75">
      <c r="B24" s="16">
        <v>2</v>
      </c>
      <c r="C24" s="17">
        <f>BINOMDIST(B24,3,$B$14,FALSE)</f>
        <v>0.2222222222222222</v>
      </c>
    </row>
    <row r="25" spans="2:3" ht="12.75">
      <c r="B25" s="16">
        <v>3</v>
      </c>
      <c r="C25" s="17">
        <f>BINOMDIST(B25,3,$B$14,FALSE)</f>
        <v>0.037037037037037035</v>
      </c>
    </row>
    <row r="29" ht="15">
      <c r="A29" s="2" t="s">
        <v>9</v>
      </c>
    </row>
    <row r="34" spans="2:3" ht="12.75">
      <c r="B34" s="14" t="s">
        <v>7</v>
      </c>
      <c r="C34" s="18" t="s">
        <v>10</v>
      </c>
    </row>
    <row r="35" spans="2:3" ht="12.75">
      <c r="B35" s="16">
        <v>0</v>
      </c>
      <c r="C35" s="19">
        <f aca="true" t="shared" si="0" ref="C35:C43">BINOMDIST(B35,8,0.25,FALSE)</f>
        <v>0.10011291503906253</v>
      </c>
    </row>
    <row r="36" spans="2:3" ht="12.75">
      <c r="B36" s="16">
        <v>1</v>
      </c>
      <c r="C36" s="19">
        <f t="shared" si="0"/>
        <v>0.2669677734375</v>
      </c>
    </row>
    <row r="37" spans="2:3" ht="12.75">
      <c r="B37" s="16">
        <v>2</v>
      </c>
      <c r="C37" s="19">
        <f t="shared" si="0"/>
        <v>0.31146240234375006</v>
      </c>
    </row>
    <row r="38" spans="2:3" ht="12.75">
      <c r="B38" s="16">
        <v>3</v>
      </c>
      <c r="C38" s="19">
        <f t="shared" si="0"/>
        <v>0.20764160156250017</v>
      </c>
    </row>
    <row r="39" spans="2:3" ht="12.75">
      <c r="B39" s="16">
        <v>4</v>
      </c>
      <c r="C39" s="19">
        <f t="shared" si="0"/>
        <v>0.08651733398437503</v>
      </c>
    </row>
    <row r="40" spans="2:3" ht="12.75">
      <c r="B40" s="16">
        <v>5</v>
      </c>
      <c r="C40" s="19">
        <f t="shared" si="0"/>
        <v>0.023071289062500003</v>
      </c>
    </row>
    <row r="41" spans="2:3" ht="12.75">
      <c r="B41" s="16">
        <v>6</v>
      </c>
      <c r="C41" s="19">
        <f t="shared" si="0"/>
        <v>0.0038452148437500026</v>
      </c>
    </row>
    <row r="42" spans="2:3" ht="12.75">
      <c r="B42" s="16">
        <v>7</v>
      </c>
      <c r="C42" s="19">
        <f t="shared" si="0"/>
        <v>0.00036621093750000016</v>
      </c>
    </row>
    <row r="43" spans="2:3" ht="12.75">
      <c r="B43" s="16">
        <v>8</v>
      </c>
      <c r="C43" s="19">
        <f t="shared" si="0"/>
        <v>1.5258789062500007E-05</v>
      </c>
    </row>
    <row r="55" spans="1:5" ht="15">
      <c r="A55" s="2" t="s">
        <v>11</v>
      </c>
      <c r="B55" s="47" t="s">
        <v>12</v>
      </c>
      <c r="C55" s="47"/>
      <c r="D55" s="47"/>
      <c r="E55" s="47"/>
    </row>
    <row r="56" spans="2:3" ht="12.75">
      <c r="B56" s="14" t="s">
        <v>7</v>
      </c>
      <c r="C56" s="18" t="s">
        <v>13</v>
      </c>
    </row>
    <row r="57" spans="1:3" ht="12.75">
      <c r="A57" s="3" t="s">
        <v>14</v>
      </c>
      <c r="B57" s="16">
        <v>0</v>
      </c>
      <c r="C57" s="20">
        <f aca="true" t="shared" si="1" ref="C57:C65">BINOMDIST(B57,8,1/2,TRUE)</f>
        <v>0.003906250000000001</v>
      </c>
    </row>
    <row r="58" spans="1:3" ht="12.75">
      <c r="A58" s="3" t="s">
        <v>15</v>
      </c>
      <c r="B58" s="16">
        <v>1</v>
      </c>
      <c r="C58" s="20">
        <f t="shared" si="1"/>
        <v>0.03515625000000001</v>
      </c>
    </row>
    <row r="59" spans="2:3" ht="12.75">
      <c r="B59" s="16">
        <v>2</v>
      </c>
      <c r="C59" s="20">
        <f t="shared" si="1"/>
        <v>0.14453125000000006</v>
      </c>
    </row>
    <row r="60" spans="2:3" ht="12.75">
      <c r="B60" s="16">
        <v>3</v>
      </c>
      <c r="C60" s="20">
        <f t="shared" si="1"/>
        <v>0.3632812500000001</v>
      </c>
    </row>
    <row r="61" spans="2:3" ht="12.75">
      <c r="B61" s="16">
        <v>4</v>
      </c>
      <c r="C61" s="20">
        <f t="shared" si="1"/>
        <v>0.6367187500000001</v>
      </c>
    </row>
    <row r="62" spans="2:3" ht="12.75">
      <c r="B62" s="16">
        <v>5</v>
      </c>
      <c r="C62" s="20">
        <f t="shared" si="1"/>
        <v>0.8554687500000002</v>
      </c>
    </row>
    <row r="63" spans="2:3" ht="12.75">
      <c r="B63" s="16">
        <v>6</v>
      </c>
      <c r="C63" s="20">
        <f t="shared" si="1"/>
        <v>0.9648437500000002</v>
      </c>
    </row>
    <row r="64" spans="2:3" ht="12.75">
      <c r="B64" s="16">
        <v>7</v>
      </c>
      <c r="C64" s="20">
        <f t="shared" si="1"/>
        <v>0.9960937500000002</v>
      </c>
    </row>
    <row r="65" spans="2:3" ht="12.75">
      <c r="B65" s="16">
        <v>8</v>
      </c>
      <c r="C65" s="20">
        <f t="shared" si="1"/>
        <v>1.0000000000000002</v>
      </c>
    </row>
    <row r="68" ht="12.75">
      <c r="A68" t="s">
        <v>16</v>
      </c>
    </row>
    <row r="73" spans="1:10" ht="12.75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ht="15">
      <c r="A74" s="2" t="s">
        <v>17</v>
      </c>
    </row>
    <row r="81" ht="12.75">
      <c r="D81" s="22"/>
    </row>
    <row r="88" spans="2:3" ht="12.75">
      <c r="B88" s="14" t="s">
        <v>7</v>
      </c>
      <c r="C88" s="18" t="s">
        <v>18</v>
      </c>
    </row>
    <row r="89" spans="2:4" ht="12.75">
      <c r="B89" s="16">
        <v>0</v>
      </c>
      <c r="C89" s="19">
        <f aca="true" t="shared" si="2" ref="C89:C94">HYPGEOMDIST(B89,10,5,15)</f>
        <v>0.000333000333000333</v>
      </c>
      <c r="D89" s="23"/>
    </row>
    <row r="90" spans="2:4" ht="12.75">
      <c r="B90" s="16">
        <v>1</v>
      </c>
      <c r="C90" s="19">
        <f t="shared" si="2"/>
        <v>0.016650016650016652</v>
      </c>
      <c r="D90" s="23"/>
    </row>
    <row r="91" spans="2:4" ht="12.75">
      <c r="B91" s="16">
        <v>2</v>
      </c>
      <c r="C91" s="19">
        <f t="shared" si="2"/>
        <v>0.14985014985014986</v>
      </c>
      <c r="D91" s="23"/>
    </row>
    <row r="92" spans="2:4" ht="12.75">
      <c r="B92" s="16">
        <v>3</v>
      </c>
      <c r="C92" s="19">
        <f t="shared" si="2"/>
        <v>0.3996003996003996</v>
      </c>
      <c r="D92" s="23"/>
    </row>
    <row r="93" spans="2:4" ht="12.75">
      <c r="B93" s="16">
        <v>4</v>
      </c>
      <c r="C93" s="19">
        <f t="shared" si="2"/>
        <v>0.3496503496503496</v>
      </c>
      <c r="D93" s="23"/>
    </row>
    <row r="94" spans="2:4" ht="12.75">
      <c r="B94" s="16">
        <v>5</v>
      </c>
      <c r="C94" s="19">
        <f t="shared" si="2"/>
        <v>0.08391608391608392</v>
      </c>
      <c r="D94" s="23"/>
    </row>
    <row r="98" spans="2:3" ht="12.75">
      <c r="B98" s="14" t="s">
        <v>7</v>
      </c>
      <c r="C98" s="18" t="s">
        <v>13</v>
      </c>
    </row>
    <row r="99" spans="2:3" ht="12.75">
      <c r="B99" s="16">
        <v>0</v>
      </c>
      <c r="C99" s="24">
        <f>SUM(C89,C89)</f>
        <v>0.000666000666000666</v>
      </c>
    </row>
    <row r="100" spans="2:3" ht="12.75">
      <c r="B100" s="16">
        <v>1</v>
      </c>
      <c r="C100" s="24">
        <f>SUM(C99,C90)</f>
        <v>0.01731601731601732</v>
      </c>
    </row>
    <row r="101" spans="2:3" ht="12.75">
      <c r="B101" s="16">
        <v>2</v>
      </c>
      <c r="C101" s="24">
        <f>SUM(C100,C91)</f>
        <v>0.16716616716616717</v>
      </c>
    </row>
    <row r="102" spans="2:3" ht="12.75">
      <c r="B102" s="16">
        <v>3</v>
      </c>
      <c r="C102" s="24">
        <f>SUM(C101,C92)</f>
        <v>0.5667665667665668</v>
      </c>
    </row>
    <row r="103" spans="2:3" ht="12.75">
      <c r="B103" s="16">
        <v>4</v>
      </c>
      <c r="C103" s="24">
        <f>SUM(C102,C93)</f>
        <v>0.9164169164169164</v>
      </c>
    </row>
    <row r="104" spans="2:3" ht="12.75">
      <c r="B104" s="16">
        <v>5</v>
      </c>
      <c r="C104" s="24">
        <f>SUM(C103,C94)</f>
        <v>1.0003330003330002</v>
      </c>
    </row>
  </sheetData>
  <mergeCells count="3">
    <mergeCell ref="A16:B16"/>
    <mergeCell ref="A1:G1"/>
    <mergeCell ref="B55:E55"/>
  </mergeCells>
  <printOptions/>
  <pageMargins left="0.75" right="0.75" top="1" bottom="1" header="0.5" footer="0.5"/>
  <pageSetup horizontalDpi="600" verticalDpi="600" orientation="portrait" scale="89" r:id="rId2"/>
  <rowBreaks count="2" manualBreakCount="2">
    <brk id="54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P32"/>
  <sheetViews>
    <sheetView showGridLines="0" zoomScale="85" zoomScaleNormal="85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10.7109375" style="0" customWidth="1"/>
    <col min="3" max="3" width="7.7109375" style="0" customWidth="1"/>
    <col min="4" max="4" width="5.7109375" style="0" customWidth="1"/>
    <col min="8" max="8" width="9.57421875" style="0" bestFit="1" customWidth="1"/>
  </cols>
  <sheetData>
    <row r="1" ht="15">
      <c r="B1" s="25" t="s">
        <v>19</v>
      </c>
    </row>
    <row r="2" ht="15">
      <c r="B2" s="25"/>
    </row>
    <row r="3" ht="15">
      <c r="B3" s="25"/>
    </row>
    <row r="4" ht="15">
      <c r="B4" s="25"/>
    </row>
    <row r="5" ht="15">
      <c r="B5" s="25"/>
    </row>
    <row r="6" ht="15">
      <c r="B6" s="25"/>
    </row>
    <row r="10" spans="2:3" ht="38.25">
      <c r="B10" s="26" t="s">
        <v>20</v>
      </c>
      <c r="C10" s="26" t="s">
        <v>21</v>
      </c>
    </row>
    <row r="11" spans="2:16" s="3" customFormat="1" ht="12.75">
      <c r="B11" s="27">
        <v>1</v>
      </c>
      <c r="C11" s="28">
        <v>2</v>
      </c>
      <c r="D11"/>
      <c r="K11"/>
      <c r="L11"/>
      <c r="M11"/>
      <c r="N11"/>
      <c r="O11"/>
      <c r="P11"/>
    </row>
    <row r="12" spans="2:3" ht="12.75">
      <c r="B12" s="29">
        <v>2</v>
      </c>
      <c r="C12" s="30">
        <v>2</v>
      </c>
    </row>
    <row r="13" spans="2:3" ht="12.75">
      <c r="B13" s="29">
        <v>3</v>
      </c>
      <c r="C13" s="30">
        <v>2</v>
      </c>
    </row>
    <row r="14" spans="2:3" ht="12.75">
      <c r="B14" s="29">
        <v>4</v>
      </c>
      <c r="C14" s="30">
        <v>3</v>
      </c>
    </row>
    <row r="15" spans="2:3" ht="12.75">
      <c r="B15" s="29">
        <v>5</v>
      </c>
      <c r="C15" s="30">
        <v>1</v>
      </c>
    </row>
    <row r="16" spans="2:3" ht="12.75">
      <c r="B16" s="29">
        <v>6</v>
      </c>
      <c r="C16" s="30">
        <v>3</v>
      </c>
    </row>
    <row r="17" spans="2:3" ht="12.75">
      <c r="B17" s="29">
        <v>7</v>
      </c>
      <c r="C17" s="30">
        <v>1</v>
      </c>
    </row>
    <row r="18" spans="2:3" ht="12.75">
      <c r="B18" s="29">
        <v>8</v>
      </c>
      <c r="C18" s="30">
        <v>3</v>
      </c>
    </row>
    <row r="19" spans="2:3" ht="12.75">
      <c r="B19" s="29">
        <v>9</v>
      </c>
      <c r="C19" s="30">
        <v>2</v>
      </c>
    </row>
    <row r="20" spans="2:3" ht="12.75">
      <c r="B20" s="29">
        <v>10</v>
      </c>
      <c r="C20" s="30">
        <v>2</v>
      </c>
    </row>
    <row r="21" spans="2:3" ht="12.75">
      <c r="B21" s="29">
        <v>11</v>
      </c>
      <c r="C21" s="30">
        <v>2</v>
      </c>
    </row>
    <row r="22" spans="2:9" ht="12.75">
      <c r="B22" s="29">
        <v>12</v>
      </c>
      <c r="C22" s="30">
        <v>0</v>
      </c>
      <c r="E22" s="31" t="s">
        <v>22</v>
      </c>
      <c r="F22" s="32" t="s">
        <v>23</v>
      </c>
      <c r="G22" s="32" t="s">
        <v>24</v>
      </c>
      <c r="H22" s="32" t="s">
        <v>25</v>
      </c>
      <c r="I22" s="33" t="s">
        <v>26</v>
      </c>
    </row>
    <row r="23" spans="2:9" ht="12.75">
      <c r="B23" s="29">
        <v>13</v>
      </c>
      <c r="C23" s="30">
        <v>2</v>
      </c>
      <c r="E23" s="34">
        <v>0</v>
      </c>
      <c r="F23" s="35">
        <v>3</v>
      </c>
      <c r="G23" s="36">
        <f aca="true" t="shared" si="0" ref="G23:G31">F23/22</f>
        <v>0.13636363636363635</v>
      </c>
      <c r="H23" s="36">
        <v>0.10011291503906253</v>
      </c>
      <c r="I23" s="37">
        <f>H23*22</f>
        <v>2.2024841308593754</v>
      </c>
    </row>
    <row r="24" spans="2:9" ht="12.75">
      <c r="B24" s="29">
        <v>14</v>
      </c>
      <c r="C24" s="30">
        <v>2</v>
      </c>
      <c r="E24" s="34">
        <v>1</v>
      </c>
      <c r="F24" s="35">
        <v>4</v>
      </c>
      <c r="G24" s="36">
        <f t="shared" si="0"/>
        <v>0.18181818181818182</v>
      </c>
      <c r="H24" s="36">
        <v>0.2669677734375</v>
      </c>
      <c r="I24" s="37">
        <f aca="true" t="shared" si="1" ref="I24:I31">22*H24</f>
        <v>5.873291015625</v>
      </c>
    </row>
    <row r="25" spans="2:9" ht="12.75">
      <c r="B25" s="29">
        <v>15</v>
      </c>
      <c r="C25" s="30">
        <v>0</v>
      </c>
      <c r="E25" s="34">
        <v>2</v>
      </c>
      <c r="F25" s="35">
        <v>9</v>
      </c>
      <c r="G25" s="36">
        <f t="shared" si="0"/>
        <v>0.4090909090909091</v>
      </c>
      <c r="H25" s="36">
        <v>0.31146240234375</v>
      </c>
      <c r="I25" s="37">
        <f t="shared" si="1"/>
        <v>6.8521728515625</v>
      </c>
    </row>
    <row r="26" spans="2:9" ht="12.75">
      <c r="B26" s="29">
        <v>16</v>
      </c>
      <c r="C26" s="30">
        <v>3</v>
      </c>
      <c r="E26" s="34">
        <v>3</v>
      </c>
      <c r="F26" s="35">
        <v>6</v>
      </c>
      <c r="G26" s="36">
        <f t="shared" si="0"/>
        <v>0.2727272727272727</v>
      </c>
      <c r="H26" s="36">
        <v>0.2076416015625</v>
      </c>
      <c r="I26" s="37">
        <f t="shared" si="1"/>
        <v>4.568115234375</v>
      </c>
    </row>
    <row r="27" spans="2:9" ht="12.75">
      <c r="B27" s="29">
        <v>17</v>
      </c>
      <c r="C27" s="30">
        <v>3</v>
      </c>
      <c r="E27" s="34">
        <v>4</v>
      </c>
      <c r="F27" s="35">
        <v>0</v>
      </c>
      <c r="G27" s="36">
        <f t="shared" si="0"/>
        <v>0</v>
      </c>
      <c r="H27" s="36">
        <v>0.086517333984375</v>
      </c>
      <c r="I27" s="37">
        <f t="shared" si="1"/>
        <v>1.90338134765625</v>
      </c>
    </row>
    <row r="28" spans="2:9" ht="12.75">
      <c r="B28" s="29">
        <v>18</v>
      </c>
      <c r="C28" s="30">
        <v>3</v>
      </c>
      <c r="E28" s="34">
        <v>5</v>
      </c>
      <c r="F28" s="35">
        <v>0</v>
      </c>
      <c r="G28" s="36">
        <f t="shared" si="0"/>
        <v>0</v>
      </c>
      <c r="H28" s="36">
        <v>0.0230712890625</v>
      </c>
      <c r="I28" s="37">
        <f t="shared" si="1"/>
        <v>0.507568359375</v>
      </c>
    </row>
    <row r="29" spans="2:9" ht="12.75">
      <c r="B29" s="29">
        <v>19</v>
      </c>
      <c r="C29" s="30">
        <v>1</v>
      </c>
      <c r="E29" s="34">
        <v>6</v>
      </c>
      <c r="F29" s="35">
        <v>0</v>
      </c>
      <c r="G29" s="36">
        <f t="shared" si="0"/>
        <v>0</v>
      </c>
      <c r="H29" s="36">
        <v>0.00384521484375</v>
      </c>
      <c r="I29" s="37">
        <f t="shared" si="1"/>
        <v>0.0845947265625</v>
      </c>
    </row>
    <row r="30" spans="2:9" ht="12.75">
      <c r="B30" s="29">
        <v>20</v>
      </c>
      <c r="C30" s="30">
        <v>0</v>
      </c>
      <c r="E30" s="34">
        <v>7</v>
      </c>
      <c r="F30" s="35">
        <v>0</v>
      </c>
      <c r="G30" s="36">
        <f t="shared" si="0"/>
        <v>0</v>
      </c>
      <c r="H30" s="36">
        <v>0.0003662109375</v>
      </c>
      <c r="I30" s="37">
        <f t="shared" si="1"/>
        <v>0.008056640625</v>
      </c>
    </row>
    <row r="31" spans="2:9" ht="12.75">
      <c r="B31" s="29">
        <v>21</v>
      </c>
      <c r="C31" s="30">
        <v>1</v>
      </c>
      <c r="E31" s="38">
        <v>8</v>
      </c>
      <c r="F31" s="39">
        <v>0</v>
      </c>
      <c r="G31" s="40">
        <f t="shared" si="0"/>
        <v>0</v>
      </c>
      <c r="H31" s="40">
        <v>1.52587890625E-05</v>
      </c>
      <c r="I31" s="41">
        <f t="shared" si="1"/>
        <v>0.000335693359375</v>
      </c>
    </row>
    <row r="32" spans="2:3" ht="12.75">
      <c r="B32" s="42">
        <v>22</v>
      </c>
      <c r="C32" s="43"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Mathematics</dc:creator>
  <cp:keywords/>
  <dc:description/>
  <cp:lastModifiedBy>Department of Mathematics</cp:lastModifiedBy>
  <dcterms:created xsi:type="dcterms:W3CDTF">2001-02-23T18:23:39Z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